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942" firstSheet="1" activeTab="1"/>
  </bookViews>
  <sheets>
    <sheet name="Форма 1" sheetId="1" r:id="rId1"/>
    <sheet name="Форма 2 (план-факт)" sheetId="2" r:id="rId2"/>
    <sheet name="Форма 3" sheetId="3" r:id="rId3"/>
    <sheet name="форма 4.1." sheetId="4" r:id="rId4"/>
    <sheet name="форма 4.2." sheetId="5" r:id="rId5"/>
    <sheet name="форма 4.3." sheetId="6" r:id="rId6"/>
    <sheet name="форма 4.4." sheetId="7" r:id="rId7"/>
    <sheet name="форма 7" sheetId="8" r:id="rId8"/>
  </sheets>
  <definedNames/>
  <calcPr fullCalcOnLoad="1"/>
</workbook>
</file>

<file path=xl/sharedStrings.xml><?xml version="1.0" encoding="utf-8"?>
<sst xmlns="http://schemas.openxmlformats.org/spreadsheetml/2006/main" count="199" uniqueCount="150">
  <si>
    <t>Наименование регулирующего органа, принявшего решение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</si>
  <si>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</si>
  <si>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</si>
  <si>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</si>
  <si>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</si>
  <si>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 xml:space="preserve">Наименование 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</si>
  <si>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</si>
  <si>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</si>
  <si>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</si>
  <si>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</si>
  <si>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</si>
  <si>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</si>
  <si>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</si>
  <si>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</si>
  <si>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</si>
  <si>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</si>
  <si>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</si>
  <si>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</si>
  <si>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</si>
  <si>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</si>
  <si>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</si>
  <si>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</si>
  <si>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</si>
  <si>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Источник финансирования</t>
  </si>
  <si>
    <t>Наименование мероприятия</t>
  </si>
  <si>
    <t>Профинансировано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</si>
  <si>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</si>
  <si>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</si>
  <si>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</si>
  <si>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</si>
  <si>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</si>
  <si>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</si>
  <si>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Износ систем коммунальной инфраструктуры (%), в том числе: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</si>
  <si>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</si>
  <si>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</si>
  <si>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</si>
  <si>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</si>
  <si>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</si>
  <si>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</si>
  <si>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</si>
  <si>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</si>
  <si>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</si>
  <si>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</si>
  <si>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</si>
  <si>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2. Информация об  основных показателях финансово-хозяйственной деятельности регулируемой организации</t>
  </si>
  <si>
    <t>Плановый период</t>
  </si>
  <si>
    <t>Фактические показатели за прошедший период регулирования</t>
  </si>
  <si>
    <t>Плановые показатели, принятые органом регулирования при установлении тарифов</t>
  </si>
  <si>
    <t>Форма 4. Информация об инвестиционных программах и отчетах об их реализации</t>
  </si>
  <si>
    <t>Форма 4.1.</t>
  </si>
  <si>
    <t>а) Наименование инвестиционных программ</t>
  </si>
  <si>
    <t>б) Цель инвестиционных программ</t>
  </si>
  <si>
    <t>в) Сроки начала и окончания реализации инвестиционных программ</t>
  </si>
  <si>
    <t>г) Потребности в финансовых средствах на весь период реализации инвестиционных программ, тыс.руб., в том числе по годам</t>
  </si>
  <si>
    <t>Форма 4.2.</t>
  </si>
  <si>
    <t>Информация о потребности в финансовых средствах, необходимых для реализации инвестиционной программы</t>
  </si>
  <si>
    <t>год реализации  инвестиционной программы</t>
  </si>
  <si>
    <t>мероприятие, предусмотренные инвестиционной программой</t>
  </si>
  <si>
    <t>потребность в финансовых средствах, тыс. руб.</t>
  </si>
  <si>
    <t>источник финансирования</t>
  </si>
  <si>
    <t>Форма 4.3.</t>
  </si>
  <si>
    <t>Показатели эффективности реализации инвестиционной программы</t>
  </si>
  <si>
    <r>
      <t>Наименование показателей</t>
    </r>
    <r>
      <rPr>
        <b/>
        <vertAlign val="superscript"/>
        <sz val="9"/>
        <rFont val="Times New Roman"/>
        <family val="1"/>
      </rPr>
      <t>2</t>
    </r>
  </si>
  <si>
    <t>Форма 4.4.</t>
  </si>
  <si>
    <t>Использование инвестиционных средств за отчетный 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</si>
  <si>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</si>
  <si>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</si>
  <si>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ремонт (капитальный и текущий) основных производственных средств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</si>
  <si>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</si>
  <si>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з) Объем сточных вод, принятых от потребителей оказываемых услуг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</si>
  <si>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</si>
  <si>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</si>
  <si>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</si>
  <si>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</si>
  <si>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Times New Roman"/>
        <family val="1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</si>
  <si>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</si>
  <si>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</si>
  <si>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</si>
  <si>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</si>
  <si>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</si>
  <si>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</si>
  <si>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</si>
  <si>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</si>
  <si>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</si>
  <si>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</si>
  <si>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</si>
  <si>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</si>
  <si>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</si>
  <si>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</si>
  <si>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Удельное водоотведение (куб.м/чел)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</si>
  <si>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</si>
  <si>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</si>
  <si>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</si>
  <si>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 на 1 км сетей, ед.</t>
  </si>
  <si>
    <t>Форма 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</si>
  <si>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</si>
  <si>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Выполнение мероприятий по модернизации, реконструкции и строительству объектов систем водоотведения с целью улучшения экологической обстановки.</t>
  </si>
  <si>
    <t>Плата за подключение</t>
  </si>
  <si>
    <t>—</t>
  </si>
  <si>
    <t xml:space="preserve">   Численность населения, получающего услуги данной организации (производящих расчёты на прямую со СМУП "Горводоканал") (чел.)</t>
  </si>
  <si>
    <t xml:space="preserve">Производственно-технический отдел, договорной отдел, планово-экономический отдел </t>
  </si>
  <si>
    <t>21-41-24, 21-41-36, 21-42-74</t>
  </si>
  <si>
    <t>214000, г. Смоленск, ул.Соболева, 5</t>
  </si>
  <si>
    <t>gwk@sci.smolensk.ru</t>
  </si>
  <si>
    <t>WWW.vodokanal67.ru</t>
  </si>
  <si>
    <t>Водоотведение</t>
  </si>
  <si>
    <t xml:space="preserve">прочие </t>
  </si>
  <si>
    <t>расходы на оплату услуг по перекачке и очистке сточных вод другими организациями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</si>
  <si>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</si>
  <si>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СМУП "Горводоканал"</t>
  </si>
  <si>
    <t>214000, г. Смоленск, ул. Соболева, д.5</t>
  </si>
  <si>
    <t>Атрибуты решения по принятому тарифу                                          (наименование, дата, номер)</t>
  </si>
  <si>
    <t>Срок действия принятого тарифа</t>
  </si>
  <si>
    <t>Тариф для населения на водоотведение и (или) очистку сточных вод, руб/м3</t>
  </si>
  <si>
    <t>Тариф для предприятий, организаций и учреждений на водоотведение и (или) очистку сточных вод, руб/м3</t>
  </si>
  <si>
    <t>8,65 (с НДС)</t>
  </si>
  <si>
    <t>Утверждены решением 83-Й сессии Смоленского городского Совета III созыва от 22.12.2009 г. №1345</t>
  </si>
  <si>
    <t>Смоленский городской Совет</t>
  </si>
  <si>
    <t>с 1 февраля 2010 г. по 31 декабря 2010 г.</t>
  </si>
  <si>
    <t>9,65 ( без НДС)</t>
  </si>
  <si>
    <t>газета "Рабочий путь" №286 29.12.2009</t>
  </si>
  <si>
    <t>Форма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2011 год</t>
  </si>
  <si>
    <t>ИСП:Начальник лаборатории                                                                                      Н.В.Рассказа</t>
  </si>
  <si>
    <t>и) Объем сточных вод, переданных на очистку другим предприятиям (тыс. м3)</t>
  </si>
  <si>
    <t>Инвестиционная программа по развитию систем водоснабжения и водоотведения города Смоленска на 2011-2013 г.г.</t>
  </si>
  <si>
    <t>2011-2013 г.г.</t>
  </si>
  <si>
    <t>1. Строительство самотечного коллектора от жилой застройки микрорайона "Королёвка" до разгрузочного коллектора нижней зоны по ул.Б.Краснофлотская в г.Смоленске</t>
  </si>
  <si>
    <t>2011 г.</t>
  </si>
  <si>
    <t>3-ый- комплекс-от канализационного колодца №48 до канализационного колодца №55)</t>
  </si>
  <si>
    <t>Средства бюджета города</t>
  </si>
  <si>
    <t>2. Реконструкция городских очистных сооружений по ул.М.Краснофлотская</t>
  </si>
  <si>
    <t>проектирование</t>
  </si>
  <si>
    <t>3.Проектирование и строительство очистных сооружений сооружений п.Миловидово с учётом перспективы застройки</t>
  </si>
  <si>
    <t>4. Строительство первой очереди разгрузочного коллектора Южного района</t>
  </si>
  <si>
    <t>5.Проектирование и строительство внутриквартальных сетей канализации</t>
  </si>
  <si>
    <t>Строительство самотечного коллектора от жилой застройки микрорайона "Королёвка" до разгрузожного коллектора нижней зоны по ул.Б.Краснофлотская в г.Смоленске (2-ой комплекс-от канализационногоколодца №33 до канализационного колодца №48)</t>
  </si>
  <si>
    <t>Значения показателей на предыдущий отчетный период 2011 год</t>
  </si>
  <si>
    <t>Значения показателей на текущий отчетный период 2012 год</t>
  </si>
  <si>
    <t>Утверждено на 2011 год</t>
  </si>
  <si>
    <t>В течение 2011 года</t>
  </si>
  <si>
    <t>Отчётные данные с начала реализации проекта</t>
  </si>
  <si>
    <t>Собственные средства</t>
  </si>
  <si>
    <t xml:space="preserve">строительство </t>
  </si>
  <si>
    <t>Начальник ПЭО:</t>
  </si>
  <si>
    <t>Е.Н.Кожарская</t>
  </si>
  <si>
    <t>Начальник ПТО:</t>
  </si>
  <si>
    <t>И.Н.Иванова</t>
  </si>
  <si>
    <t>ИСП:</t>
  </si>
  <si>
    <t>ИСП:Начальник ПЭО</t>
  </si>
  <si>
    <t xml:space="preserve">        Е.Н.Кожарская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</si>
</sst>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Arial Cyr"/>
      <family val="0"/>
    </font>
    <font>
      <u val="single"/>
      <sz val="11"/>
      <color indexed="12"/>
      <name val="Calibri"/>
      <family val="2"/>
    </font>
    <font>
      <sz val="11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11" borderId="10" xfId="0" applyFont="1" applyFill="1" applyBorder="1" applyAlignment="1">
      <alignment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0" xfId="0" applyFont="1" applyFill="1" applyBorder="1" applyAlignment="1">
      <alignment horizontal="left" vertical="top" wrapText="1" indent="6"/>
    </xf>
    <xf numFmtId="0" fontId="4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top" wrapText="1" indent="2"/>
    </xf>
    <xf numFmtId="0" fontId="3" fillId="2" borderId="10" xfId="0" applyFont="1" applyFill="1" applyBorder="1" applyAlignment="1">
      <alignment horizontal="left" vertical="top" indent="2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0" borderId="10" xfId="0" applyFont="1" applyFill="1" applyBorder="1" applyAlignment="1">
      <alignment/>
    </xf>
    <xf numFmtId="0" fontId="3" fillId="2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top" wrapText="1" indent="2"/>
    </xf>
    <xf numFmtId="0" fontId="5" fillId="2" borderId="10" xfId="53" applyFont="1" applyFill="1" applyBorder="1" applyAlignment="1" applyProtection="1">
      <alignment horizontal="left" wrapText="1"/>
      <protection/>
    </xf>
    <xf numFmtId="0" fontId="7" fillId="2" borderId="10" xfId="54" applyFont="1" applyFill="1" applyBorder="1" applyAlignment="1" applyProtection="1">
      <alignment horizontal="left" wrapText="1"/>
      <protection/>
    </xf>
    <xf numFmtId="0" fontId="5" fillId="2" borderId="10" xfId="53" applyFont="1" applyFill="1" applyBorder="1" applyAlignment="1" applyProtection="1">
      <alignment wrapText="1"/>
      <protection/>
    </xf>
    <xf numFmtId="0" fontId="7" fillId="2" borderId="10" xfId="53" applyFont="1" applyFill="1" applyBorder="1" applyAlignment="1" applyProtection="1">
      <alignment wrapText="1"/>
      <protection/>
    </xf>
    <xf numFmtId="0" fontId="8" fillId="2" borderId="10" xfId="53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3" fillId="23" borderId="16" xfId="0" applyNumberFormat="1" applyFont="1" applyFill="1" applyBorder="1" applyAlignment="1">
      <alignment/>
    </xf>
    <xf numFmtId="2" fontId="3" fillId="23" borderId="10" xfId="0" applyNumberFormat="1" applyFont="1" applyFill="1" applyBorder="1" applyAlignment="1">
      <alignment/>
    </xf>
    <xf numFmtId="0" fontId="31" fillId="21" borderId="13" xfId="0" applyFont="1" applyFill="1" applyBorder="1" applyAlignment="1">
      <alignment horizontal="left" vertical="center" wrapText="1"/>
    </xf>
    <xf numFmtId="0" fontId="31" fillId="21" borderId="16" xfId="0" applyFont="1" applyFill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0" fontId="3" fillId="21" borderId="16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left" vertical="center" wrapText="1"/>
    </xf>
    <xf numFmtId="4" fontId="26" fillId="22" borderId="10" xfId="0" applyNumberFormat="1" applyFont="1" applyFill="1" applyBorder="1" applyAlignment="1">
      <alignment horizontal="center" vertical="center" wrapText="1"/>
    </xf>
    <xf numFmtId="4" fontId="26" fillId="22" borderId="11" xfId="0" applyNumberFormat="1" applyFont="1" applyFill="1" applyBorder="1" applyAlignment="1">
      <alignment horizontal="center" vertical="center" wrapText="1"/>
    </xf>
    <xf numFmtId="4" fontId="3" fillId="22" borderId="16" xfId="0" applyNumberFormat="1" applyFont="1" applyFill="1" applyBorder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 vertical="center" wrapText="1"/>
    </xf>
    <xf numFmtId="4" fontId="3" fillId="22" borderId="14" xfId="0" applyNumberFormat="1" applyFont="1" applyFill="1" applyBorder="1" applyAlignment="1">
      <alignment horizontal="center" vertical="center" wrapText="1"/>
    </xf>
    <xf numFmtId="4" fontId="26" fillId="22" borderId="14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/>
    </xf>
    <xf numFmtId="164" fontId="3" fillId="22" borderId="10" xfId="0" applyNumberFormat="1" applyFont="1" applyFill="1" applyBorder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 vertical="center" wrapText="1"/>
    </xf>
    <xf numFmtId="4" fontId="31" fillId="22" borderId="10" xfId="0" applyNumberFormat="1" applyFont="1" applyFill="1" applyBorder="1" applyAlignment="1">
      <alignment horizontal="center" vertical="center" wrapText="1"/>
    </xf>
    <xf numFmtId="164" fontId="32" fillId="22" borderId="10" xfId="0" applyNumberFormat="1" applyFont="1" applyFill="1" applyBorder="1" applyAlignment="1">
      <alignment horizontal="center" vertical="center"/>
    </xf>
    <xf numFmtId="164" fontId="3" fillId="22" borderId="15" xfId="0" applyNumberFormat="1" applyFont="1" applyFill="1" applyBorder="1" applyAlignment="1">
      <alignment horizontal="right" vertical="center" wrapText="1"/>
    </xf>
    <xf numFmtId="164" fontId="32" fillId="22" borderId="10" xfId="0" applyNumberFormat="1" applyFont="1" applyFill="1" applyBorder="1" applyAlignment="1">
      <alignment horizontal="right" wrapText="1"/>
    </xf>
    <xf numFmtId="0" fontId="3" fillId="5" borderId="17" xfId="0" applyFont="1" applyFill="1" applyBorder="1" applyAlignment="1">
      <alignment/>
    </xf>
    <xf numFmtId="164" fontId="3" fillId="5" borderId="18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 wrapText="1"/>
    </xf>
    <xf numFmtId="4" fontId="3" fillId="5" borderId="20" xfId="0" applyNumberFormat="1" applyFont="1" applyFill="1" applyBorder="1" applyAlignment="1">
      <alignment horizontal="center" vertical="center" wrapText="1"/>
    </xf>
    <xf numFmtId="2" fontId="27" fillId="22" borderId="10" xfId="53" applyNumberFormat="1" applyFont="1" applyFill="1" applyBorder="1" applyAlignment="1" applyProtection="1">
      <alignment horizontal="center"/>
      <protection/>
    </xf>
    <xf numFmtId="2" fontId="7" fillId="22" borderId="10" xfId="53" applyNumberFormat="1" applyFont="1" applyFill="1" applyBorder="1" applyAlignment="1" applyProtection="1">
      <alignment horizontal="center"/>
      <protection/>
    </xf>
    <xf numFmtId="0" fontId="3" fillId="22" borderId="10" xfId="0" applyFont="1" applyFill="1" applyBorder="1" applyAlignment="1">
      <alignment horizontal="center"/>
    </xf>
    <xf numFmtId="4" fontId="7" fillId="22" borderId="10" xfId="53" applyNumberFormat="1" applyFont="1" applyFill="1" applyBorder="1" applyAlignment="1" applyProtection="1">
      <alignment horizontal="center" wrapText="1"/>
      <protection locked="0"/>
    </xf>
    <xf numFmtId="2" fontId="7" fillId="22" borderId="10" xfId="53" applyNumberFormat="1" applyFont="1" applyFill="1" applyBorder="1" applyAlignment="1" applyProtection="1">
      <alignment horizontal="center" wrapText="1"/>
      <protection locked="0"/>
    </xf>
    <xf numFmtId="2" fontId="7" fillId="22" borderId="10" xfId="53" applyNumberFormat="1" applyFont="1" applyFill="1" applyBorder="1" applyAlignment="1" applyProtection="1">
      <alignment horizontal="center" wrapText="1"/>
      <protection/>
    </xf>
    <xf numFmtId="3" fontId="7" fillId="22" borderId="10" xfId="53" applyNumberFormat="1" applyFont="1" applyFill="1" applyBorder="1" applyAlignment="1" applyProtection="1">
      <alignment horizontal="center" wrapText="1"/>
      <protection locked="0"/>
    </xf>
    <xf numFmtId="10" fontId="7" fillId="22" borderId="10" xfId="53" applyNumberFormat="1" applyFont="1" applyFill="1" applyBorder="1" applyAlignment="1" applyProtection="1">
      <alignment horizontal="center" wrapText="1"/>
      <protection/>
    </xf>
    <xf numFmtId="165" fontId="7" fillId="22" borderId="10" xfId="53" applyNumberFormat="1" applyFont="1" applyFill="1" applyBorder="1" applyAlignment="1" applyProtection="1">
      <alignment horizontal="center" wrapText="1"/>
      <protection locked="0"/>
    </xf>
    <xf numFmtId="166" fontId="7" fillId="22" borderId="10" xfId="53" applyNumberFormat="1" applyFont="1" applyFill="1" applyBorder="1" applyAlignment="1" applyProtection="1">
      <alignment horizontal="center" wrapText="1"/>
      <protection locked="0"/>
    </xf>
    <xf numFmtId="2" fontId="33" fillId="23" borderId="10" xfId="0" applyNumberFormat="1" applyFont="1" applyFill="1" applyBorder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6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 wrapText="1"/>
    </xf>
    <xf numFmtId="0" fontId="0" fillId="23" borderId="32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14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23" borderId="14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35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10" borderId="10" xfId="53" applyFont="1" applyFill="1" applyBorder="1" applyAlignment="1" applyProtection="1">
      <alignment horizontal="center" vertical="center" wrapText="1"/>
      <protection/>
    </xf>
    <xf numFmtId="0" fontId="5" fillId="6" borderId="10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3" fillId="22" borderId="38" xfId="0" applyFont="1" applyFill="1" applyBorder="1" applyAlignment="1">
      <alignment horizontal="center" vertical="center" wrapText="1"/>
    </xf>
    <xf numFmtId="0" fontId="3" fillId="22" borderId="39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28" fillId="23" borderId="10" xfId="42" applyFill="1" applyBorder="1" applyAlignment="1">
      <alignment horizontal="center" wrapText="1"/>
    </xf>
    <xf numFmtId="0" fontId="0" fillId="23" borderId="10" xfId="0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wk@sci.smolensk.ru" TargetMode="External" /><Relationship Id="rId2" Type="http://schemas.openxmlformats.org/officeDocument/2006/relationships/hyperlink" Target="http://www.vodokanal67.ru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zoomScalePageLayoutView="0" workbookViewId="0" topLeftCell="A7">
      <selection activeCell="E16" sqref="E16"/>
    </sheetView>
  </sheetViews>
  <sheetFormatPr defaultColWidth="9.140625" defaultRowHeight="15"/>
  <cols>
    <col min="1" max="1" width="48.8515625" style="2" customWidth="1"/>
    <col min="2" max="2" width="10.140625" style="1" customWidth="1"/>
    <col min="3" max="3" width="9.140625" style="1" customWidth="1"/>
    <col min="4" max="4" width="34.00390625" style="1" customWidth="1"/>
    <col min="5" max="16384" width="9.140625" style="1" customWidth="1"/>
  </cols>
  <sheetData>
    <row r="2" spans="1:4" ht="15">
      <c r="A2" s="82" t="s">
        <v>108</v>
      </c>
      <c r="B2" s="83"/>
      <c r="C2" s="83"/>
      <c r="D2" s="83"/>
    </row>
    <row r="3" spans="1:4" ht="15.75" thickBot="1">
      <c r="A3"/>
      <c r="B3"/>
      <c r="C3"/>
      <c r="D3"/>
    </row>
    <row r="4" spans="1:4" ht="15.75" thickTop="1">
      <c r="A4" s="84" t="s">
        <v>10</v>
      </c>
      <c r="B4" s="84"/>
      <c r="C4" s="85" t="s">
        <v>109</v>
      </c>
      <c r="D4" s="86"/>
    </row>
    <row r="5" spans="1:4" ht="15">
      <c r="A5" s="87" t="s">
        <v>11</v>
      </c>
      <c r="B5" s="87"/>
      <c r="C5" s="88">
        <v>6731000342</v>
      </c>
      <c r="D5" s="89"/>
    </row>
    <row r="6" spans="1:4" ht="15">
      <c r="A6" s="87" t="s">
        <v>12</v>
      </c>
      <c r="B6" s="87"/>
      <c r="C6" s="88">
        <v>673101001</v>
      </c>
      <c r="D6" s="89"/>
    </row>
    <row r="7" spans="1:4" ht="15.75" thickBot="1">
      <c r="A7" s="87" t="s">
        <v>13</v>
      </c>
      <c r="B7" s="87"/>
      <c r="C7" s="88" t="s">
        <v>110</v>
      </c>
      <c r="D7" s="89"/>
    </row>
    <row r="8" spans="1:4" ht="47.25" customHeight="1" thickTop="1">
      <c r="A8" s="90" t="s">
        <v>111</v>
      </c>
      <c r="B8" s="91"/>
      <c r="C8" s="92" t="s">
        <v>116</v>
      </c>
      <c r="D8" s="93"/>
    </row>
    <row r="9" spans="1:4" ht="32.25" customHeight="1">
      <c r="A9" s="94" t="s">
        <v>0</v>
      </c>
      <c r="B9" s="94"/>
      <c r="C9" s="95" t="s">
        <v>117</v>
      </c>
      <c r="D9" s="96"/>
    </row>
    <row r="10" spans="1:4" ht="15">
      <c r="A10" s="97" t="s">
        <v>112</v>
      </c>
      <c r="B10" s="97"/>
      <c r="C10" s="98" t="s">
        <v>118</v>
      </c>
      <c r="D10" s="99"/>
    </row>
    <row r="11" spans="1:4" ht="15.75" thickBot="1">
      <c r="A11" s="100" t="s">
        <v>1</v>
      </c>
      <c r="B11" s="100"/>
      <c r="C11" s="101" t="s">
        <v>120</v>
      </c>
      <c r="D11" s="102"/>
    </row>
    <row r="12" spans="1:4" ht="34.5" customHeight="1" thickBot="1" thickTop="1">
      <c r="A12" s="103" t="s">
        <v>113</v>
      </c>
      <c r="B12" s="103"/>
      <c r="C12" s="104" t="s">
        <v>115</v>
      </c>
      <c r="D12" s="104"/>
    </row>
    <row r="13" spans="1:4" ht="16.5" thickBot="1" thickTop="1">
      <c r="A13" s="45"/>
      <c r="B13" s="45"/>
      <c r="C13" s="44"/>
      <c r="D13" s="44"/>
    </row>
    <row r="14" spans="1:4" ht="15.75" thickTop="1">
      <c r="A14" s="84" t="s">
        <v>10</v>
      </c>
      <c r="B14" s="84"/>
      <c r="C14" s="85" t="s">
        <v>109</v>
      </c>
      <c r="D14" s="86"/>
    </row>
    <row r="15" spans="1:4" ht="15">
      <c r="A15" s="87" t="s">
        <v>11</v>
      </c>
      <c r="B15" s="87"/>
      <c r="C15" s="88">
        <v>6731000342</v>
      </c>
      <c r="D15" s="89"/>
    </row>
    <row r="16" spans="1:4" ht="15">
      <c r="A16" s="87" t="s">
        <v>12</v>
      </c>
      <c r="B16" s="87"/>
      <c r="C16" s="88">
        <v>673101001</v>
      </c>
      <c r="D16" s="89"/>
    </row>
    <row r="17" spans="1:4" ht="15.75" thickBot="1">
      <c r="A17" s="87" t="s">
        <v>13</v>
      </c>
      <c r="B17" s="87"/>
      <c r="C17" s="88" t="s">
        <v>110</v>
      </c>
      <c r="D17" s="89"/>
    </row>
    <row r="18" spans="1:4" ht="47.25" customHeight="1" thickTop="1">
      <c r="A18" s="90" t="s">
        <v>111</v>
      </c>
      <c r="B18" s="91"/>
      <c r="C18" s="92" t="s">
        <v>116</v>
      </c>
      <c r="D18" s="93"/>
    </row>
    <row r="19" spans="1:4" ht="32.25" customHeight="1">
      <c r="A19" s="94" t="s">
        <v>0</v>
      </c>
      <c r="B19" s="94"/>
      <c r="C19" s="95" t="s">
        <v>117</v>
      </c>
      <c r="D19" s="96"/>
    </row>
    <row r="20" spans="1:4" ht="15">
      <c r="A20" s="97" t="s">
        <v>112</v>
      </c>
      <c r="B20" s="97"/>
      <c r="C20" s="98" t="s">
        <v>118</v>
      </c>
      <c r="D20" s="99"/>
    </row>
    <row r="21" spans="1:4" ht="15.75" thickBot="1">
      <c r="A21" s="100" t="s">
        <v>1</v>
      </c>
      <c r="B21" s="100"/>
      <c r="C21" s="101" t="s">
        <v>120</v>
      </c>
      <c r="D21" s="102"/>
    </row>
    <row r="22" spans="1:4" ht="36.75" customHeight="1" thickBot="1" thickTop="1">
      <c r="A22" s="103" t="s">
        <v>114</v>
      </c>
      <c r="B22" s="103"/>
      <c r="C22" s="104" t="s">
        <v>119</v>
      </c>
      <c r="D22" s="104"/>
    </row>
    <row r="23" spans="1:4" ht="15.75" thickTop="1">
      <c r="A23" s="43"/>
      <c r="B23" s="43"/>
      <c r="C23" s="44"/>
      <c r="D23" s="44"/>
    </row>
  </sheetData>
  <sheetProtection/>
  <mergeCells count="37">
    <mergeCell ref="A19:B19"/>
    <mergeCell ref="C19:D19"/>
    <mergeCell ref="A22:B22"/>
    <mergeCell ref="C22:D22"/>
    <mergeCell ref="A20:B20"/>
    <mergeCell ref="C20:D20"/>
    <mergeCell ref="A21:B21"/>
    <mergeCell ref="C21:D21"/>
    <mergeCell ref="A17:B17"/>
    <mergeCell ref="C17:D17"/>
    <mergeCell ref="A18:B18"/>
    <mergeCell ref="C18:D18"/>
    <mergeCell ref="A15:B15"/>
    <mergeCell ref="C15:D15"/>
    <mergeCell ref="A16:B16"/>
    <mergeCell ref="C16:D16"/>
    <mergeCell ref="A12:B12"/>
    <mergeCell ref="C12:D12"/>
    <mergeCell ref="A14:B14"/>
    <mergeCell ref="C14:D14"/>
    <mergeCell ref="A10:B10"/>
    <mergeCell ref="C10:D10"/>
    <mergeCell ref="A11:B11"/>
    <mergeCell ref="C11:D11"/>
    <mergeCell ref="A8:B8"/>
    <mergeCell ref="C8:D8"/>
    <mergeCell ref="A9:B9"/>
    <mergeCell ref="C9:D9"/>
    <mergeCell ref="A6:B6"/>
    <mergeCell ref="C6:D6"/>
    <mergeCell ref="A7:B7"/>
    <mergeCell ref="C7:D7"/>
    <mergeCell ref="A2:D2"/>
    <mergeCell ref="A4:B4"/>
    <mergeCell ref="C4:D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41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47.00390625" style="2" customWidth="1"/>
    <col min="2" max="2" width="22.140625" style="1" customWidth="1"/>
    <col min="3" max="3" width="21.00390625" style="1" customWidth="1"/>
    <col min="4" max="16384" width="9.140625" style="1" customWidth="1"/>
  </cols>
  <sheetData>
    <row r="1" spans="1:3" ht="43.5" customHeight="1">
      <c r="A1" s="105" t="s">
        <v>44</v>
      </c>
      <c r="B1" s="105"/>
      <c r="C1" s="105"/>
    </row>
    <row r="2" spans="1:3" ht="15">
      <c r="A2" s="1"/>
      <c r="B2" s="3"/>
      <c r="C2" s="3"/>
    </row>
    <row r="3" spans="1:2" ht="15">
      <c r="A3" s="7" t="s">
        <v>45</v>
      </c>
      <c r="B3" s="4">
        <v>2011</v>
      </c>
    </row>
    <row r="4" spans="1:2" ht="15">
      <c r="A4" s="7" t="s">
        <v>14</v>
      </c>
      <c r="B4" s="4">
        <v>2011</v>
      </c>
    </row>
    <row r="5" ht="15">
      <c r="A5" s="1"/>
    </row>
    <row r="6" ht="15">
      <c r="A6" s="1"/>
    </row>
    <row r="7" spans="1:3" ht="85.5">
      <c r="A7" s="8" t="s">
        <v>3</v>
      </c>
      <c r="B7" s="42" t="s">
        <v>47</v>
      </c>
      <c r="C7" s="42" t="s">
        <v>46</v>
      </c>
    </row>
    <row r="8" spans="1:3" ht="48.75" customHeight="1">
      <c r="A8" s="41" t="s">
        <v>65</v>
      </c>
      <c r="B8" s="106" t="s">
        <v>105</v>
      </c>
      <c r="C8" s="107"/>
    </row>
    <row r="9" spans="1:3" ht="19.5" customHeight="1">
      <c r="A9" s="5" t="s">
        <v>33</v>
      </c>
      <c r="B9" s="46">
        <v>278419.9</v>
      </c>
      <c r="C9" s="46">
        <v>250247.44</v>
      </c>
    </row>
    <row r="10" spans="1:3" ht="30">
      <c r="A10" s="5" t="s">
        <v>34</v>
      </c>
      <c r="B10" s="47">
        <f>B11+B12+B15+B16+B17+B18+B20+B22+B24</f>
        <v>268347.53</v>
      </c>
      <c r="C10" s="47">
        <f>C11+C12+C15+C16+C17+C18+C20+C22+C24</f>
        <v>245727.80000000002</v>
      </c>
    </row>
    <row r="11" spans="1:3" ht="34.5" customHeight="1">
      <c r="A11" s="9" t="s">
        <v>107</v>
      </c>
      <c r="B11" s="47">
        <v>1266.84</v>
      </c>
      <c r="C11" s="47">
        <v>959.3</v>
      </c>
    </row>
    <row r="12" spans="1:3" ht="60">
      <c r="A12" s="9" t="s">
        <v>66</v>
      </c>
      <c r="B12" s="47">
        <v>59232.35</v>
      </c>
      <c r="C12" s="47">
        <v>49937.9</v>
      </c>
    </row>
    <row r="13" spans="1:3" ht="15">
      <c r="A13" s="10" t="s">
        <v>15</v>
      </c>
      <c r="B13" s="47"/>
      <c r="C13" s="47"/>
    </row>
    <row r="14" spans="1:3" ht="15">
      <c r="A14" s="10" t="s">
        <v>16</v>
      </c>
      <c r="B14" s="47"/>
      <c r="C14" s="47"/>
    </row>
    <row r="15" spans="1:3" ht="30">
      <c r="A15" s="9" t="s">
        <v>17</v>
      </c>
      <c r="B15" s="47">
        <v>125.5</v>
      </c>
      <c r="C15" s="47">
        <v>11.2</v>
      </c>
    </row>
    <row r="16" spans="1:3" ht="45">
      <c r="A16" s="9" t="s">
        <v>18</v>
      </c>
      <c r="B16" s="47">
        <v>58889.71</v>
      </c>
      <c r="C16" s="47">
        <v>56462.7</v>
      </c>
    </row>
    <row r="17" spans="1:3" ht="60">
      <c r="A17" s="9" t="s">
        <v>19</v>
      </c>
      <c r="B17" s="47">
        <v>10051.8</v>
      </c>
      <c r="C17" s="47">
        <v>9619.4</v>
      </c>
    </row>
    <row r="18" spans="1:3" ht="30">
      <c r="A18" s="9" t="s">
        <v>20</v>
      </c>
      <c r="B18" s="47">
        <f>76554.11+5940.5</f>
        <v>82494.61</v>
      </c>
      <c r="C18" s="47">
        <f>79162.5+7653.4</f>
        <v>86815.9</v>
      </c>
    </row>
    <row r="19" spans="1:3" ht="30">
      <c r="A19" s="10" t="s">
        <v>22</v>
      </c>
      <c r="B19" s="81">
        <v>59451</v>
      </c>
      <c r="C19" s="81">
        <v>60985.9</v>
      </c>
    </row>
    <row r="20" spans="1:3" ht="30">
      <c r="A20" s="9" t="s">
        <v>21</v>
      </c>
      <c r="B20" s="47">
        <v>25705.32</v>
      </c>
      <c r="C20" s="47">
        <v>23666.7</v>
      </c>
    </row>
    <row r="21" spans="1:3" ht="30">
      <c r="A21" s="10" t="s">
        <v>22</v>
      </c>
      <c r="B21" s="81">
        <v>16576.4</v>
      </c>
      <c r="C21" s="81">
        <v>16920.4</v>
      </c>
    </row>
    <row r="22" spans="1:3" ht="33" customHeight="1">
      <c r="A22" s="9" t="s">
        <v>67</v>
      </c>
      <c r="B22" s="47">
        <v>23688</v>
      </c>
      <c r="C22" s="47">
        <v>12639</v>
      </c>
    </row>
    <row r="23" spans="1:3" ht="63" customHeight="1">
      <c r="A23" s="9" t="s">
        <v>74</v>
      </c>
      <c r="B23" s="47"/>
      <c r="C23" s="47"/>
    </row>
    <row r="24" spans="1:3" ht="18" customHeight="1">
      <c r="A24" s="9" t="s">
        <v>106</v>
      </c>
      <c r="B24" s="47">
        <f>5701.9+1191.5</f>
        <v>6893.4</v>
      </c>
      <c r="C24" s="47">
        <f>4633.1+982.6</f>
        <v>5615.700000000001</v>
      </c>
    </row>
    <row r="25" spans="1:3" ht="36.75" customHeight="1">
      <c r="A25" s="5" t="s">
        <v>35</v>
      </c>
      <c r="B25" s="47">
        <f>B9-B10+0.01</f>
        <v>10072.379999999996</v>
      </c>
      <c r="C25" s="47">
        <f>C9-C10</f>
        <v>4519.639999999985</v>
      </c>
    </row>
    <row r="26" spans="1:3" ht="30">
      <c r="A26" s="5" t="s">
        <v>36</v>
      </c>
      <c r="B26" s="47"/>
      <c r="C26" s="47"/>
    </row>
    <row r="27" spans="1:3" ht="92.25" customHeight="1">
      <c r="A27" s="9" t="s">
        <v>68</v>
      </c>
      <c r="B27" s="47"/>
      <c r="C27" s="47"/>
    </row>
    <row r="28" spans="1:3" ht="30">
      <c r="A28" s="5" t="s">
        <v>37</v>
      </c>
      <c r="B28" s="47"/>
      <c r="C28" s="47"/>
    </row>
    <row r="29" spans="1:3" ht="30">
      <c r="A29" s="9" t="s">
        <v>4</v>
      </c>
      <c r="B29" s="47"/>
      <c r="C29" s="47"/>
    </row>
    <row r="30" spans="1:3" ht="45">
      <c r="A30" s="5" t="s">
        <v>75</v>
      </c>
      <c r="B30" s="47"/>
      <c r="C30" s="47"/>
    </row>
    <row r="31" spans="1:3" ht="30">
      <c r="A31" s="5" t="s">
        <v>69</v>
      </c>
      <c r="B31" s="47">
        <v>31650</v>
      </c>
      <c r="C31" s="47">
        <v>28402.9</v>
      </c>
    </row>
    <row r="32" spans="1:3" ht="31.5" customHeight="1">
      <c r="A32" s="5" t="s">
        <v>123</v>
      </c>
      <c r="B32" s="47">
        <v>108</v>
      </c>
      <c r="C32" s="47">
        <v>81.8</v>
      </c>
    </row>
    <row r="33" spans="1:3" ht="30">
      <c r="A33" s="5" t="s">
        <v>70</v>
      </c>
      <c r="B33" s="47">
        <v>31650</v>
      </c>
      <c r="C33" s="47">
        <v>28953.2</v>
      </c>
    </row>
    <row r="34" spans="1:3" ht="30">
      <c r="A34" s="5" t="s">
        <v>71</v>
      </c>
      <c r="B34" s="47">
        <v>404.48</v>
      </c>
      <c r="C34" s="47">
        <v>404.52</v>
      </c>
    </row>
    <row r="35" spans="1:3" ht="33.75" customHeight="1">
      <c r="A35" s="5" t="s">
        <v>72</v>
      </c>
      <c r="B35" s="47">
        <v>29</v>
      </c>
      <c r="C35" s="47">
        <v>25</v>
      </c>
    </row>
    <row r="36" spans="1:3" ht="30">
      <c r="A36" s="5" t="s">
        <v>73</v>
      </c>
      <c r="B36" s="47"/>
      <c r="C36" s="47">
        <v>285</v>
      </c>
    </row>
    <row r="40" ht="15">
      <c r="A40" s="2" t="s">
        <v>148</v>
      </c>
    </row>
    <row r="41" ht="15">
      <c r="A41" s="1" t="s">
        <v>149</v>
      </c>
    </row>
  </sheetData>
  <sheetProtection/>
  <mergeCells count="2">
    <mergeCell ref="A1:C1"/>
    <mergeCell ref="B8:C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6.8515625" style="2" customWidth="1"/>
    <col min="2" max="2" width="35.00390625" style="1" customWidth="1"/>
    <col min="3" max="16384" width="9.140625" style="1" customWidth="1"/>
  </cols>
  <sheetData>
    <row r="1" spans="1:2" ht="15">
      <c r="A1" s="105" t="s">
        <v>121</v>
      </c>
      <c r="B1" s="108"/>
    </row>
    <row r="2" spans="1:2" ht="56.25" customHeight="1">
      <c r="A2" s="108"/>
      <c r="B2" s="108"/>
    </row>
    <row r="4" spans="1:2" ht="15">
      <c r="A4" s="11" t="s">
        <v>5</v>
      </c>
      <c r="B4" s="12" t="s">
        <v>2</v>
      </c>
    </row>
    <row r="5" spans="1:2" ht="30">
      <c r="A5" s="5" t="s">
        <v>76</v>
      </c>
      <c r="B5" s="40"/>
    </row>
    <row r="6" spans="1:2" ht="30">
      <c r="A6" s="5" t="s">
        <v>77</v>
      </c>
      <c r="B6" s="40"/>
    </row>
    <row r="7" spans="1:2" ht="45">
      <c r="A7" s="5" t="s">
        <v>78</v>
      </c>
      <c r="B7" s="24"/>
    </row>
    <row r="8" spans="1:2" ht="15">
      <c r="A8" s="13" t="s">
        <v>79</v>
      </c>
      <c r="B8" s="24">
        <v>176</v>
      </c>
    </row>
    <row r="9" spans="1:2" ht="15">
      <c r="A9" s="13" t="s">
        <v>80</v>
      </c>
      <c r="B9" s="24">
        <v>176</v>
      </c>
    </row>
    <row r="10" spans="1:2" ht="15">
      <c r="A10" s="27" t="s">
        <v>81</v>
      </c>
      <c r="B10" s="24">
        <v>164</v>
      </c>
    </row>
    <row r="11" spans="1:2" ht="15">
      <c r="A11" s="14" t="s">
        <v>82</v>
      </c>
      <c r="B11" s="24">
        <v>164</v>
      </c>
    </row>
    <row r="12" spans="1:2" ht="15">
      <c r="A12" s="14" t="s">
        <v>83</v>
      </c>
      <c r="B12" s="24">
        <v>164</v>
      </c>
    </row>
    <row r="13" spans="1:2" ht="15">
      <c r="A13" s="14" t="s">
        <v>84</v>
      </c>
      <c r="B13" s="24">
        <v>151</v>
      </c>
    </row>
    <row r="14" spans="1:2" ht="15">
      <c r="A14" s="14" t="s">
        <v>85</v>
      </c>
      <c r="B14" s="24">
        <v>90</v>
      </c>
    </row>
    <row r="15" spans="1:2" ht="90">
      <c r="A15" s="5" t="s">
        <v>86</v>
      </c>
      <c r="B15" s="24"/>
    </row>
    <row r="16" spans="1:2" ht="15">
      <c r="A16" s="13" t="s">
        <v>79</v>
      </c>
      <c r="B16" s="24">
        <v>89</v>
      </c>
    </row>
    <row r="17" spans="1:2" ht="15">
      <c r="A17" s="13" t="s">
        <v>80</v>
      </c>
      <c r="B17" s="24">
        <v>137</v>
      </c>
    </row>
    <row r="18" spans="1:2" ht="15">
      <c r="A18" s="13" t="s">
        <v>81</v>
      </c>
      <c r="B18" s="24">
        <v>91</v>
      </c>
    </row>
    <row r="19" spans="1:2" ht="15">
      <c r="A19" s="14" t="s">
        <v>82</v>
      </c>
      <c r="B19" s="24">
        <v>56</v>
      </c>
    </row>
    <row r="20" spans="1:2" ht="15">
      <c r="A20" s="14" t="s">
        <v>83</v>
      </c>
      <c r="B20" s="24">
        <v>95</v>
      </c>
    </row>
    <row r="21" spans="1:2" ht="15">
      <c r="A21" s="14" t="s">
        <v>84</v>
      </c>
      <c r="B21" s="24">
        <v>15</v>
      </c>
    </row>
    <row r="22" spans="1:2" ht="15">
      <c r="A22" s="14" t="s">
        <v>85</v>
      </c>
      <c r="B22" s="40" t="s">
        <v>98</v>
      </c>
    </row>
    <row r="25" spans="1:2" ht="15">
      <c r="A25" s="109" t="s">
        <v>122</v>
      </c>
      <c r="B25" s="109"/>
    </row>
  </sheetData>
  <sheetProtection/>
  <mergeCells count="2">
    <mergeCell ref="A1:B2"/>
    <mergeCell ref="A25:B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49.28125" style="1" customWidth="1"/>
    <col min="2" max="6" width="13.7109375" style="1" customWidth="1"/>
    <col min="7" max="16384" width="9.140625" style="1" customWidth="1"/>
  </cols>
  <sheetData>
    <row r="1" spans="1:6" ht="36.75" customHeight="1">
      <c r="A1" s="105" t="s">
        <v>48</v>
      </c>
      <c r="B1" s="105"/>
      <c r="C1" s="105"/>
      <c r="D1" s="105"/>
      <c r="E1" s="105"/>
      <c r="F1" s="105"/>
    </row>
    <row r="2" ht="15">
      <c r="F2" s="3" t="s">
        <v>49</v>
      </c>
    </row>
    <row r="3" spans="1:6" ht="30.75" customHeight="1">
      <c r="A3" s="15" t="s">
        <v>50</v>
      </c>
      <c r="B3" s="113" t="s">
        <v>124</v>
      </c>
      <c r="C3" s="114"/>
      <c r="D3" s="114"/>
      <c r="E3" s="114"/>
      <c r="F3" s="115"/>
    </row>
    <row r="4" spans="1:6" ht="30" customHeight="1">
      <c r="A4" s="15" t="s">
        <v>51</v>
      </c>
      <c r="B4" s="113" t="s">
        <v>96</v>
      </c>
      <c r="C4" s="114"/>
      <c r="D4" s="114"/>
      <c r="E4" s="114"/>
      <c r="F4" s="115"/>
    </row>
    <row r="5" spans="1:6" ht="42" customHeight="1">
      <c r="A5" s="16" t="s">
        <v>52</v>
      </c>
      <c r="B5" s="110" t="s">
        <v>125</v>
      </c>
      <c r="C5" s="111"/>
      <c r="D5" s="111"/>
      <c r="E5" s="111"/>
      <c r="F5" s="112"/>
    </row>
    <row r="6" spans="1:6" ht="46.5" customHeight="1">
      <c r="A6" s="16" t="s">
        <v>53</v>
      </c>
      <c r="B6" s="110">
        <v>169241.09</v>
      </c>
      <c r="C6" s="111"/>
      <c r="D6" s="111"/>
      <c r="E6" s="111"/>
      <c r="F6" s="112"/>
    </row>
    <row r="7" spans="1:6" ht="15">
      <c r="A7" s="17"/>
      <c r="B7" s="33"/>
      <c r="C7" s="33"/>
      <c r="D7" s="33"/>
      <c r="E7" s="33"/>
      <c r="F7" s="33"/>
    </row>
    <row r="8" spans="1:6" ht="15">
      <c r="A8" s="17"/>
      <c r="B8" s="33"/>
      <c r="C8" s="33"/>
      <c r="D8" s="33"/>
      <c r="E8" s="33"/>
      <c r="F8" s="33"/>
    </row>
  </sheetData>
  <sheetProtection/>
  <mergeCells count="5">
    <mergeCell ref="B6:F6"/>
    <mergeCell ref="A1:F1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16.28125" style="1" customWidth="1"/>
    <col min="2" max="2" width="46.28125" style="1" customWidth="1"/>
    <col min="3" max="3" width="21.57421875" style="1" customWidth="1"/>
    <col min="4" max="4" width="19.28125" style="1" customWidth="1"/>
    <col min="5" max="16384" width="9.140625" style="1" customWidth="1"/>
  </cols>
  <sheetData>
    <row r="1" ht="15">
      <c r="D1" s="3" t="s">
        <v>54</v>
      </c>
    </row>
    <row r="2" spans="1:4" ht="29.25" customHeight="1">
      <c r="A2" s="116" t="s">
        <v>55</v>
      </c>
      <c r="B2" s="116"/>
      <c r="C2" s="116"/>
      <c r="D2" s="116"/>
    </row>
    <row r="4" spans="1:4" s="18" customFormat="1" ht="57">
      <c r="A4" s="8" t="s">
        <v>56</v>
      </c>
      <c r="B4" s="8" t="s">
        <v>57</v>
      </c>
      <c r="C4" s="8" t="s">
        <v>58</v>
      </c>
      <c r="D4" s="8" t="s">
        <v>59</v>
      </c>
    </row>
    <row r="5" spans="1:4" ht="63">
      <c r="A5" s="117" t="s">
        <v>127</v>
      </c>
      <c r="B5" s="48" t="s">
        <v>126</v>
      </c>
      <c r="C5" s="36"/>
      <c r="D5" s="120" t="s">
        <v>129</v>
      </c>
    </row>
    <row r="6" spans="1:4" ht="44.25" customHeight="1">
      <c r="A6" s="118"/>
      <c r="B6" s="49" t="s">
        <v>128</v>
      </c>
      <c r="C6" s="50">
        <v>19696.8</v>
      </c>
      <c r="D6" s="121"/>
    </row>
    <row r="7" spans="1:4" ht="39.75" customHeight="1">
      <c r="A7" s="118"/>
      <c r="B7" s="49" t="s">
        <v>130</v>
      </c>
      <c r="C7" s="50">
        <v>24599.2</v>
      </c>
      <c r="D7" s="122"/>
    </row>
    <row r="8" spans="1:4" ht="45">
      <c r="A8" s="118"/>
      <c r="B8" s="39" t="s">
        <v>132</v>
      </c>
      <c r="C8" s="37"/>
      <c r="D8" s="120" t="s">
        <v>97</v>
      </c>
    </row>
    <row r="9" spans="1:4" ht="15">
      <c r="A9" s="118"/>
      <c r="B9" s="39" t="s">
        <v>131</v>
      </c>
      <c r="C9" s="37">
        <v>2301</v>
      </c>
      <c r="D9" s="121"/>
    </row>
    <row r="10" spans="1:4" ht="30">
      <c r="A10" s="118"/>
      <c r="B10" s="39" t="s">
        <v>133</v>
      </c>
      <c r="C10" s="37">
        <v>88500</v>
      </c>
      <c r="D10" s="121"/>
    </row>
    <row r="11" spans="1:4" ht="30">
      <c r="A11" s="118"/>
      <c r="B11" s="39" t="s">
        <v>134</v>
      </c>
      <c r="C11" s="37"/>
      <c r="D11" s="121"/>
    </row>
    <row r="12" spans="1:4" ht="15">
      <c r="A12" s="118"/>
      <c r="B12" s="39" t="s">
        <v>131</v>
      </c>
      <c r="C12" s="37">
        <v>12600</v>
      </c>
      <c r="D12" s="121"/>
    </row>
    <row r="13" spans="1:4" ht="90">
      <c r="A13" s="119"/>
      <c r="B13" s="39" t="s">
        <v>135</v>
      </c>
      <c r="C13" s="38">
        <v>21544.09</v>
      </c>
      <c r="D13" s="122"/>
    </row>
    <row r="14" spans="3:4" ht="15">
      <c r="C14" s="51"/>
      <c r="D14" s="35"/>
    </row>
    <row r="15" ht="15">
      <c r="D15" s="34"/>
    </row>
  </sheetData>
  <sheetProtection/>
  <mergeCells count="4">
    <mergeCell ref="A2:D2"/>
    <mergeCell ref="A5:A13"/>
    <mergeCell ref="D8:D13"/>
    <mergeCell ref="D5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22" sqref="A22:D22"/>
    </sheetView>
  </sheetViews>
  <sheetFormatPr defaultColWidth="9.140625" defaultRowHeight="15"/>
  <cols>
    <col min="1" max="1" width="50.57421875" style="19" customWidth="1"/>
    <col min="2" max="2" width="24.7109375" style="19" customWidth="1"/>
    <col min="3" max="3" width="21.7109375" style="1" customWidth="1"/>
    <col min="4" max="4" width="25.421875" style="1" customWidth="1"/>
    <col min="5" max="16384" width="9.140625" style="1" customWidth="1"/>
  </cols>
  <sheetData>
    <row r="1" ht="15">
      <c r="D1" s="3" t="s">
        <v>60</v>
      </c>
    </row>
    <row r="2" spans="1:4" ht="15.75">
      <c r="A2" s="124" t="s">
        <v>61</v>
      </c>
      <c r="B2" s="124"/>
      <c r="C2" s="124"/>
      <c r="D2" s="124"/>
    </row>
    <row r="3" spans="1:2" ht="15.75">
      <c r="A3" s="20"/>
      <c r="B3" s="20"/>
    </row>
    <row r="4" spans="1:4" ht="27" customHeight="1">
      <c r="A4" s="125" t="s">
        <v>62</v>
      </c>
      <c r="B4" s="125" t="s">
        <v>136</v>
      </c>
      <c r="C4" s="125" t="s">
        <v>137</v>
      </c>
      <c r="D4" s="125" t="s">
        <v>38</v>
      </c>
    </row>
    <row r="5" spans="1:4" ht="12" customHeight="1">
      <c r="A5" s="125"/>
      <c r="B5" s="125"/>
      <c r="C5" s="125"/>
      <c r="D5" s="125"/>
    </row>
    <row r="6" spans="1:4" ht="15">
      <c r="A6" s="126" t="s">
        <v>24</v>
      </c>
      <c r="B6" s="126"/>
      <c r="C6" s="126"/>
      <c r="D6" s="126"/>
    </row>
    <row r="7" spans="1:4" ht="15">
      <c r="A7" s="28" t="s">
        <v>42</v>
      </c>
      <c r="B7" s="71" t="s">
        <v>98</v>
      </c>
      <c r="C7" s="71"/>
      <c r="D7" s="72"/>
    </row>
    <row r="8" spans="1:4" ht="15">
      <c r="A8" s="28" t="s">
        <v>31</v>
      </c>
      <c r="B8" s="71" t="s">
        <v>98</v>
      </c>
      <c r="C8" s="71"/>
      <c r="D8" s="73"/>
    </row>
    <row r="9" spans="1:4" ht="16.5" customHeight="1">
      <c r="A9" s="28" t="s">
        <v>32</v>
      </c>
      <c r="B9" s="74">
        <f>(B10+B11)/2</f>
        <v>75.04499999999999</v>
      </c>
      <c r="C9" s="74"/>
      <c r="D9" s="73"/>
    </row>
    <row r="10" spans="1:4" ht="15">
      <c r="A10" s="29" t="s">
        <v>87</v>
      </c>
      <c r="B10" s="75">
        <v>75.13</v>
      </c>
      <c r="C10" s="76"/>
      <c r="D10" s="73"/>
    </row>
    <row r="11" spans="1:4" ht="15">
      <c r="A11" s="29" t="s">
        <v>88</v>
      </c>
      <c r="B11" s="74">
        <v>74.96</v>
      </c>
      <c r="C11" s="74"/>
      <c r="D11" s="73"/>
    </row>
    <row r="12" spans="1:4" ht="26.25" customHeight="1">
      <c r="A12" s="28" t="s">
        <v>41</v>
      </c>
      <c r="B12" s="77"/>
      <c r="C12" s="78"/>
      <c r="D12" s="73"/>
    </row>
    <row r="13" spans="1:4" ht="16.5" customHeight="1">
      <c r="A13" s="30" t="s">
        <v>89</v>
      </c>
      <c r="B13" s="77"/>
      <c r="C13" s="78"/>
      <c r="D13" s="73"/>
    </row>
    <row r="14" spans="1:4" ht="36.75">
      <c r="A14" s="31" t="s">
        <v>99</v>
      </c>
      <c r="B14" s="77">
        <v>69150</v>
      </c>
      <c r="C14" s="77"/>
      <c r="D14" s="73"/>
    </row>
    <row r="15" spans="1:4" ht="24.75">
      <c r="A15" s="31" t="s">
        <v>90</v>
      </c>
      <c r="B15" s="79">
        <v>21122.2</v>
      </c>
      <c r="C15" s="79"/>
      <c r="D15" s="73"/>
    </row>
    <row r="16" spans="1:4" ht="24.75">
      <c r="A16" s="28" t="s">
        <v>91</v>
      </c>
      <c r="B16" s="80">
        <v>0.343</v>
      </c>
      <c r="C16" s="80"/>
      <c r="D16" s="73"/>
    </row>
    <row r="17" spans="1:4" ht="24.75">
      <c r="A17" s="28" t="s">
        <v>92</v>
      </c>
      <c r="B17" s="80">
        <v>0.162</v>
      </c>
      <c r="C17" s="80"/>
      <c r="D17" s="73"/>
    </row>
    <row r="18" spans="1:4" ht="15">
      <c r="A18" s="28" t="s">
        <v>39</v>
      </c>
      <c r="B18" s="71" t="s">
        <v>98</v>
      </c>
      <c r="C18" s="71"/>
      <c r="D18" s="73"/>
    </row>
    <row r="19" spans="1:4" ht="15">
      <c r="A19" s="28" t="s">
        <v>93</v>
      </c>
      <c r="B19" s="71" t="s">
        <v>98</v>
      </c>
      <c r="C19" s="71"/>
      <c r="D19" s="73"/>
    </row>
    <row r="20" spans="1:4" ht="15">
      <c r="A20" s="28" t="s">
        <v>40</v>
      </c>
      <c r="B20" s="71" t="s">
        <v>98</v>
      </c>
      <c r="C20" s="71"/>
      <c r="D20" s="73"/>
    </row>
    <row r="21" spans="1:4" ht="24.75">
      <c r="A21" s="32" t="s">
        <v>43</v>
      </c>
      <c r="B21" s="77"/>
      <c r="C21" s="74"/>
      <c r="D21" s="73"/>
    </row>
    <row r="22" spans="1:4" ht="37.5" customHeight="1">
      <c r="A22" s="123"/>
      <c r="B22" s="123"/>
      <c r="C22" s="123"/>
      <c r="D22" s="123"/>
    </row>
    <row r="25" spans="1:3" ht="15">
      <c r="A25" s="19" t="s">
        <v>143</v>
      </c>
      <c r="C25" s="1" t="s">
        <v>144</v>
      </c>
    </row>
  </sheetData>
  <sheetProtection/>
  <mergeCells count="7">
    <mergeCell ref="A22:D22"/>
    <mergeCell ref="A2:D2"/>
    <mergeCell ref="A4:A5"/>
    <mergeCell ref="B4:B5"/>
    <mergeCell ref="C4:C5"/>
    <mergeCell ref="D4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PageLayoutView="0" workbookViewId="0" topLeftCell="A1">
      <selection activeCell="M10" sqref="M10:N10"/>
    </sheetView>
  </sheetViews>
  <sheetFormatPr defaultColWidth="9.140625" defaultRowHeight="15"/>
  <cols>
    <col min="1" max="1" width="26.57421875" style="1" customWidth="1"/>
    <col min="2" max="2" width="20.7109375" style="1" customWidth="1"/>
    <col min="3" max="16384" width="9.140625" style="1" customWidth="1"/>
  </cols>
  <sheetData>
    <row r="1" spans="13:14" ht="15">
      <c r="M1" s="140" t="s">
        <v>63</v>
      </c>
      <c r="N1" s="140"/>
    </row>
    <row r="2" spans="1:12" ht="15">
      <c r="A2" s="141" t="s">
        <v>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ht="15">
      <c r="A4" s="142" t="s">
        <v>24</v>
      </c>
      <c r="B4" s="142" t="s">
        <v>138</v>
      </c>
      <c r="C4" s="143" t="s">
        <v>139</v>
      </c>
      <c r="D4" s="143"/>
      <c r="E4" s="143"/>
      <c r="F4" s="143"/>
      <c r="G4" s="143"/>
      <c r="H4" s="143"/>
      <c r="I4" s="143"/>
      <c r="J4" s="143"/>
      <c r="K4" s="143"/>
      <c r="L4" s="143"/>
      <c r="M4" s="142" t="s">
        <v>23</v>
      </c>
      <c r="N4" s="142"/>
    </row>
    <row r="5" spans="1:14" ht="15">
      <c r="A5" s="142"/>
      <c r="B5" s="142"/>
      <c r="C5" s="144" t="s">
        <v>25</v>
      </c>
      <c r="D5" s="144"/>
      <c r="E5" s="144"/>
      <c r="F5" s="144"/>
      <c r="G5" s="144"/>
      <c r="H5" s="143" t="s">
        <v>140</v>
      </c>
      <c r="I5" s="143"/>
      <c r="J5" s="143"/>
      <c r="K5" s="143"/>
      <c r="L5" s="143"/>
      <c r="M5" s="142"/>
      <c r="N5" s="142"/>
    </row>
    <row r="6" spans="1:14" ht="15">
      <c r="A6" s="142"/>
      <c r="B6" s="142"/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26</v>
      </c>
      <c r="I6" s="23" t="s">
        <v>27</v>
      </c>
      <c r="J6" s="23" t="s">
        <v>28</v>
      </c>
      <c r="K6" s="23" t="s">
        <v>29</v>
      </c>
      <c r="L6" s="23" t="s">
        <v>30</v>
      </c>
      <c r="M6" s="142"/>
      <c r="N6" s="142"/>
    </row>
    <row r="7" spans="1:14" ht="15">
      <c r="A7" s="67" t="s">
        <v>26</v>
      </c>
      <c r="B7" s="68">
        <f>B9+B10+B12+B13+B17+B15</f>
        <v>169241.09</v>
      </c>
      <c r="C7" s="69"/>
      <c r="D7" s="69"/>
      <c r="E7" s="69"/>
      <c r="F7" s="69"/>
      <c r="G7" s="69"/>
      <c r="H7" s="69">
        <f>H10+H13+H15+H16+H17</f>
        <v>20851.03</v>
      </c>
      <c r="I7" s="69"/>
      <c r="J7" s="69"/>
      <c r="K7" s="69"/>
      <c r="L7" s="70"/>
      <c r="M7" s="128"/>
      <c r="N7" s="128"/>
    </row>
    <row r="8" spans="1:14" ht="115.5" customHeight="1">
      <c r="A8" s="53" t="s">
        <v>126</v>
      </c>
      <c r="B8" s="60"/>
      <c r="C8" s="54"/>
      <c r="D8" s="54"/>
      <c r="E8" s="54"/>
      <c r="F8" s="54"/>
      <c r="G8" s="54"/>
      <c r="H8" s="63"/>
      <c r="I8" s="54"/>
      <c r="J8" s="54"/>
      <c r="K8" s="54"/>
      <c r="L8" s="55"/>
      <c r="M8" s="129"/>
      <c r="N8" s="129"/>
    </row>
    <row r="9" spans="1:14" ht="62.25" customHeight="1">
      <c r="A9" s="52" t="s">
        <v>128</v>
      </c>
      <c r="B9" s="56">
        <v>19696.8</v>
      </c>
      <c r="C9" s="57"/>
      <c r="D9" s="57"/>
      <c r="E9" s="57"/>
      <c r="F9" s="57"/>
      <c r="G9" s="57"/>
      <c r="H9" s="62"/>
      <c r="I9" s="57"/>
      <c r="J9" s="57"/>
      <c r="K9" s="57"/>
      <c r="L9" s="58"/>
      <c r="M9" s="132"/>
      <c r="N9" s="133"/>
    </row>
    <row r="10" spans="1:14" ht="52.5" customHeight="1">
      <c r="A10" s="52" t="s">
        <v>130</v>
      </c>
      <c r="B10" s="56">
        <v>24599.2</v>
      </c>
      <c r="C10" s="54"/>
      <c r="D10" s="54"/>
      <c r="E10" s="54"/>
      <c r="F10" s="54"/>
      <c r="G10" s="54"/>
      <c r="H10" s="63">
        <v>20</v>
      </c>
      <c r="I10" s="54"/>
      <c r="J10" s="54"/>
      <c r="K10" s="54"/>
      <c r="L10" s="59"/>
      <c r="M10" s="134" t="s">
        <v>141</v>
      </c>
      <c r="N10" s="135"/>
    </row>
    <row r="11" spans="1:14" ht="80.25" customHeight="1">
      <c r="A11" s="53" t="s">
        <v>132</v>
      </c>
      <c r="B11" s="60"/>
      <c r="C11" s="57"/>
      <c r="D11" s="57"/>
      <c r="E11" s="57"/>
      <c r="F11" s="57"/>
      <c r="G11" s="57"/>
      <c r="H11" s="62"/>
      <c r="I11" s="57"/>
      <c r="J11" s="57"/>
      <c r="K11" s="57"/>
      <c r="L11" s="58"/>
      <c r="M11" s="132"/>
      <c r="N11" s="133"/>
    </row>
    <row r="12" spans="1:14" ht="15.75">
      <c r="A12" s="53" t="s">
        <v>131</v>
      </c>
      <c r="B12" s="60">
        <v>2301</v>
      </c>
      <c r="C12" s="54"/>
      <c r="D12" s="54"/>
      <c r="E12" s="54"/>
      <c r="F12" s="54"/>
      <c r="G12" s="54"/>
      <c r="H12" s="63"/>
      <c r="I12" s="54"/>
      <c r="J12" s="54"/>
      <c r="K12" s="54"/>
      <c r="L12" s="54"/>
      <c r="M12" s="129"/>
      <c r="N12" s="129"/>
    </row>
    <row r="13" spans="1:14" ht="51.75" customHeight="1">
      <c r="A13" s="53" t="s">
        <v>133</v>
      </c>
      <c r="B13" s="60">
        <v>88500</v>
      </c>
      <c r="C13" s="57"/>
      <c r="D13" s="57"/>
      <c r="E13" s="57"/>
      <c r="F13" s="57"/>
      <c r="G13" s="57"/>
      <c r="H13" s="65">
        <v>4309.91</v>
      </c>
      <c r="I13" s="57"/>
      <c r="J13" s="57"/>
      <c r="K13" s="57"/>
      <c r="L13" s="57"/>
      <c r="M13" s="132" t="s">
        <v>97</v>
      </c>
      <c r="N13" s="133"/>
    </row>
    <row r="14" spans="1:14" ht="60">
      <c r="A14" s="53" t="s">
        <v>134</v>
      </c>
      <c r="B14" s="60"/>
      <c r="C14" s="54"/>
      <c r="D14" s="54"/>
      <c r="E14" s="54"/>
      <c r="F14" s="54"/>
      <c r="G14" s="54"/>
      <c r="H14" s="63"/>
      <c r="I14" s="54"/>
      <c r="J14" s="54"/>
      <c r="K14" s="54"/>
      <c r="L14" s="54"/>
      <c r="M14" s="130"/>
      <c r="N14" s="131"/>
    </row>
    <row r="15" spans="1:14" ht="20.25" customHeight="1">
      <c r="A15" s="53" t="s">
        <v>131</v>
      </c>
      <c r="B15" s="60">
        <v>12600</v>
      </c>
      <c r="C15" s="57"/>
      <c r="D15" s="57"/>
      <c r="E15" s="57"/>
      <c r="F15" s="57"/>
      <c r="G15" s="57"/>
      <c r="H15" s="66">
        <v>57.25</v>
      </c>
      <c r="I15" s="57"/>
      <c r="J15" s="57"/>
      <c r="K15" s="57"/>
      <c r="L15" s="57"/>
      <c r="M15" s="136" t="s">
        <v>97</v>
      </c>
      <c r="N15" s="137"/>
    </row>
    <row r="16" spans="1:14" ht="18" customHeight="1">
      <c r="A16" s="53" t="s">
        <v>142</v>
      </c>
      <c r="B16" s="60"/>
      <c r="C16" s="57"/>
      <c r="D16" s="57"/>
      <c r="E16" s="57"/>
      <c r="F16" s="57"/>
      <c r="G16" s="57"/>
      <c r="H16" s="66">
        <v>7099.37</v>
      </c>
      <c r="I16" s="57"/>
      <c r="J16" s="57"/>
      <c r="K16" s="57"/>
      <c r="L16" s="57"/>
      <c r="M16" s="138"/>
      <c r="N16" s="139"/>
    </row>
    <row r="17" spans="1:14" ht="151.5" customHeight="1">
      <c r="A17" s="53" t="s">
        <v>135</v>
      </c>
      <c r="B17" s="61">
        <v>21544.09</v>
      </c>
      <c r="C17" s="57"/>
      <c r="D17" s="57"/>
      <c r="E17" s="57"/>
      <c r="F17" s="57"/>
      <c r="G17" s="57"/>
      <c r="H17" s="64">
        <v>9364.5</v>
      </c>
      <c r="I17" s="57"/>
      <c r="J17" s="57"/>
      <c r="K17" s="57"/>
      <c r="L17" s="57"/>
      <c r="M17" s="132" t="s">
        <v>97</v>
      </c>
      <c r="N17" s="133"/>
    </row>
    <row r="21" spans="1:11" ht="15">
      <c r="A21" s="3" t="s">
        <v>147</v>
      </c>
      <c r="B21" s="1" t="s">
        <v>143</v>
      </c>
      <c r="J21" s="127" t="s">
        <v>144</v>
      </c>
      <c r="K21" s="127"/>
    </row>
    <row r="23" spans="2:11" ht="15">
      <c r="B23" s="1" t="s">
        <v>145</v>
      </c>
      <c r="J23" s="127" t="s">
        <v>146</v>
      </c>
      <c r="K23" s="127"/>
    </row>
  </sheetData>
  <sheetProtection/>
  <mergeCells count="20">
    <mergeCell ref="M17:N17"/>
    <mergeCell ref="M15:N16"/>
    <mergeCell ref="M1:N1"/>
    <mergeCell ref="A2:L2"/>
    <mergeCell ref="A4:A6"/>
    <mergeCell ref="B4:B6"/>
    <mergeCell ref="C4:L4"/>
    <mergeCell ref="M4:N6"/>
    <mergeCell ref="C5:G5"/>
    <mergeCell ref="H5:L5"/>
    <mergeCell ref="J21:K21"/>
    <mergeCell ref="J23:K23"/>
    <mergeCell ref="M7:N7"/>
    <mergeCell ref="M8:N8"/>
    <mergeCell ref="M12:N12"/>
    <mergeCell ref="M14:N14"/>
    <mergeCell ref="M9:N9"/>
    <mergeCell ref="M13:N13"/>
    <mergeCell ref="M10:N10"/>
    <mergeCell ref="M11:N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4.00390625" style="1" customWidth="1"/>
    <col min="2" max="4" width="9.140625" style="1" customWidth="1"/>
    <col min="5" max="5" width="34.140625" style="1" customWidth="1"/>
    <col min="6" max="16384" width="9.140625" style="1" customWidth="1"/>
  </cols>
  <sheetData>
    <row r="1" spans="1:8" ht="30.75" customHeight="1">
      <c r="A1" s="147" t="s">
        <v>94</v>
      </c>
      <c r="B1" s="147"/>
      <c r="C1" s="147"/>
      <c r="D1" s="147"/>
      <c r="E1" s="147"/>
      <c r="F1" s="147"/>
      <c r="G1" s="147"/>
      <c r="H1" s="147"/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ht="78.75" customHeight="1">
      <c r="A3" s="6" t="s">
        <v>95</v>
      </c>
      <c r="B3" s="146" t="s">
        <v>100</v>
      </c>
      <c r="C3" s="146"/>
      <c r="D3" s="146"/>
      <c r="E3" s="146"/>
      <c r="F3" s="146"/>
      <c r="G3" s="146"/>
      <c r="H3" s="146"/>
    </row>
    <row r="4" spans="1:8" ht="28.5" customHeight="1">
      <c r="A4" s="26" t="s">
        <v>6</v>
      </c>
      <c r="B4" s="146" t="s">
        <v>101</v>
      </c>
      <c r="C4" s="146"/>
      <c r="D4" s="146"/>
      <c r="E4" s="146"/>
      <c r="F4" s="146"/>
      <c r="G4" s="146"/>
      <c r="H4" s="146"/>
    </row>
    <row r="5" spans="1:8" ht="27" customHeight="1">
      <c r="A5" s="26" t="s">
        <v>7</v>
      </c>
      <c r="B5" s="146" t="s">
        <v>102</v>
      </c>
      <c r="C5" s="146"/>
      <c r="D5" s="146"/>
      <c r="E5" s="146"/>
      <c r="F5" s="146"/>
      <c r="G5" s="146"/>
      <c r="H5" s="146"/>
    </row>
    <row r="6" spans="1:8" ht="28.5" customHeight="1">
      <c r="A6" s="26" t="s">
        <v>8</v>
      </c>
      <c r="B6" s="145" t="s">
        <v>103</v>
      </c>
      <c r="C6" s="146"/>
      <c r="D6" s="146"/>
      <c r="E6" s="146"/>
      <c r="F6" s="146"/>
      <c r="G6" s="146"/>
      <c r="H6" s="146"/>
    </row>
    <row r="7" spans="1:8" ht="27" customHeight="1">
      <c r="A7" s="26" t="s">
        <v>9</v>
      </c>
      <c r="B7" s="145" t="s">
        <v>104</v>
      </c>
      <c r="C7" s="146"/>
      <c r="D7" s="146"/>
      <c r="E7" s="146"/>
      <c r="F7" s="146"/>
      <c r="G7" s="146"/>
      <c r="H7" s="146"/>
    </row>
  </sheetData>
  <sheetProtection/>
  <mergeCells count="6">
    <mergeCell ref="B6:H6"/>
    <mergeCell ref="B7:H7"/>
    <mergeCell ref="A1:H1"/>
    <mergeCell ref="B3:H3"/>
    <mergeCell ref="B4:H4"/>
    <mergeCell ref="B5:H5"/>
  </mergeCells>
  <hyperlinks>
    <hyperlink ref="B6" r:id="rId1" display="gwk@sci.smolensk.ru"/>
    <hyperlink ref="B7" r:id="rId2" display="WWW.vodokanal67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PEO-01</cp:lastModifiedBy>
  <cp:lastPrinted>2012-05-14T11:29:15Z</cp:lastPrinted>
  <dcterms:created xsi:type="dcterms:W3CDTF">2010-02-16T14:16:42Z</dcterms:created>
  <dcterms:modified xsi:type="dcterms:W3CDTF">2012-05-14T11:36:51Z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